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0"/>
  <workbookPr/>
  <bookViews>
    <workbookView xWindow="0" yWindow="0" windowWidth="28800" windowHeight="14025" activeTab="4"/>
  </bookViews>
  <sheets>
    <sheet name="6-2-1" sheetId="5" r:id="rId1"/>
    <sheet name="6-2-2" sheetId="6" r:id="rId2"/>
    <sheet name="6-2-2-p" sheetId="1" r:id="rId3"/>
    <sheet name="2021" sheetId="3" r:id="rId4"/>
    <sheet name="2022" sheetId="4" r:id="rId5"/>
    <sheet name="2023" sheetId="2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tc={1B7C106C-8E8D-4592-B556-38495566DB55}</author>
    <author>tc={4E88A47F-0933-4971-A3D9-7DF9EFEB39EA}</author>
    <author>tc={ED4C2D7E-E511-4185-81B6-34FF1C2FA046}</author>
    <author>tc={E0327F59-B0F3-44BB-B371-50102577B271}</author>
    <author>tc={A357C887-02AF-41BE-86B8-6864A09B037C}</author>
    <author>Mohammad Nazrul Islam</author>
  </authors>
  <commentList>
    <comment ref="E25" author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=2,184,000+3,510,000</t>
        </r>
      </text>
    </comment>
    <comment ref="F25" authorId="1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=5,694,000+8,010,600</t>
        </r>
      </text>
    </comment>
    <comment ref="D29" authorId="2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=$10,000,000-7,800,000</t>
        </r>
      </text>
    </comment>
    <comment ref="E29" authorId="3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=$10,000,000-7,800,000</t>
        </r>
      </text>
    </comment>
    <comment ref="F29" authorId="4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=$10,000,000-8,010,600</t>
        </r>
      </text>
    </comment>
    <comment ref="C40" authorId="5">
      <text>
        <r>
          <rPr>
            <b/>
            <sz val="9"/>
            <rFont val="Tahoma"/>
            <family val="2"/>
          </rPr>
          <t>Mohammad Nazrul Islam:</t>
        </r>
        <r>
          <rPr>
            <sz val="9"/>
            <rFont val="Tahoma"/>
            <family val="2"/>
          </rPr>
          <t xml:space="preserve">
=$10,000,000*($2,184,000/$7,800,000)</t>
        </r>
      </text>
    </comment>
    <comment ref="C43" authorId="5">
      <text>
        <r>
          <rPr>
            <b/>
            <sz val="9"/>
            <rFont val="Tahoma"/>
            <family val="2"/>
          </rPr>
          <t>Mohammad Nazrul Islam:</t>
        </r>
        <r>
          <rPr>
            <sz val="9"/>
            <rFont val="Tahoma"/>
            <family val="2"/>
          </rPr>
          <t xml:space="preserve">
=$10,000,000*.73-$2,800,000
Note: .73=5,694,000/7,800,000</t>
        </r>
      </text>
    </comment>
  </commentList>
</comments>
</file>

<file path=xl/comments3.xml><?xml version="1.0" encoding="utf-8"?>
<comments xmlns="http://schemas.openxmlformats.org/spreadsheetml/2006/main">
  <authors>
    <author>Mohammad Nazrul Islam</author>
  </authors>
  <commentList>
    <comment ref="C40" authorId="0">
      <text>
        <r>
          <rPr>
            <b/>
            <sz val="9"/>
            <rFont val="Tahoma"/>
            <family val="2"/>
          </rPr>
          <t>Mohammad Nazrul Islam:</t>
        </r>
        <r>
          <rPr>
            <sz val="9"/>
            <rFont val="Tahoma"/>
            <family val="2"/>
          </rPr>
          <t xml:space="preserve">
=$10,000,000*($2,184,000/$7,800,000)</t>
        </r>
      </text>
    </comment>
    <comment ref="C43" authorId="0">
      <text>
        <r>
          <rPr>
            <b/>
            <sz val="9"/>
            <rFont val="Tahoma"/>
            <family val="2"/>
          </rPr>
          <t>Mohammad Nazrul Islam:</t>
        </r>
        <r>
          <rPr>
            <sz val="9"/>
            <rFont val="Tahoma"/>
            <family val="2"/>
          </rPr>
          <t xml:space="preserve">
=$10,000,000*.73-$2,800,000
Note: .73=5,694,000/7,800,000</t>
        </r>
      </text>
    </comment>
  </commentList>
</comments>
</file>

<file path=xl/sharedStrings.xml><?xml version="1.0" encoding="utf-8"?>
<sst xmlns="http://schemas.openxmlformats.org/spreadsheetml/2006/main" count="76" uniqueCount="45">
  <si>
    <t xml:space="preserve">Req1: </t>
  </si>
  <si>
    <t>Revenue and Gross Profit (loss) to be recognized in each of the three years</t>
  </si>
  <si>
    <t>Revenue</t>
  </si>
  <si>
    <t>Note:</t>
  </si>
  <si>
    <t>Gross Profit:</t>
  </si>
  <si>
    <t>Date</t>
  </si>
  <si>
    <t>General Journal</t>
  </si>
  <si>
    <t>Ref.</t>
  </si>
  <si>
    <t>Debit</t>
  </si>
  <si>
    <t>Credit</t>
  </si>
  <si>
    <t>Journal Entries for the year 2021</t>
  </si>
  <si>
    <t>Journal Entries for the year 2022</t>
  </si>
  <si>
    <t>Journal Entries for the year 2023</t>
  </si>
  <si>
    <t>Account Titles and Explanations</t>
  </si>
  <si>
    <t>Performance Obligations</t>
  </si>
  <si>
    <t>Cash</t>
  </si>
  <si>
    <t xml:space="preserve">    Unearned Revenue</t>
  </si>
  <si>
    <t xml:space="preserve">    Unearned Revenue-Insurance</t>
  </si>
  <si>
    <t>Stand-alone price of gold bars</t>
  </si>
  <si>
    <t>Stand-alone price of insurance</t>
  </si>
  <si>
    <t>Total stand-alone price</t>
  </si>
  <si>
    <t>Allocation percentage:</t>
  </si>
  <si>
    <t>Gold Bars</t>
  </si>
  <si>
    <t>Insurance</t>
  </si>
  <si>
    <t>Allocation of Transaction Price:</t>
  </si>
  <si>
    <t>Unearned revenue</t>
  </si>
  <si>
    <t xml:space="preserve">    Sales Revenue</t>
  </si>
  <si>
    <t>Unearned Revenue-Insurance</t>
  </si>
  <si>
    <t xml:space="preserve">    Service Revenue</t>
  </si>
  <si>
    <t>Notes:</t>
  </si>
  <si>
    <t>Gross Profit (Loss)</t>
  </si>
  <si>
    <t>Contract Price</t>
  </si>
  <si>
    <t>Actual costs to date</t>
  </si>
  <si>
    <t>Cost inccured during the year</t>
  </si>
  <si>
    <t>Estimated cost to complete</t>
  </si>
  <si>
    <t>Total estimated cost to complete</t>
  </si>
  <si>
    <t>Estimated gross profit (Actual in 2023)</t>
  </si>
  <si>
    <t>Concstruction in Prgoress</t>
  </si>
  <si>
    <t xml:space="preserve">    Various Accounts</t>
  </si>
  <si>
    <t xml:space="preserve">Accounts Receivable </t>
  </si>
  <si>
    <t xml:space="preserve">    Billings on constructions Contract</t>
  </si>
  <si>
    <t>Construction in progress</t>
  </si>
  <si>
    <t>Cost of construction</t>
  </si>
  <si>
    <t xml:space="preserve">     Revenue from long-term contract</t>
  </si>
  <si>
    <t xml:space="preserve">   Accounts Receivable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</si>
</sst>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14"/>
      <color theme="1"/>
      <name val="Segoe UI"/>
      <family val="2"/>
    </font>
    <font>
      <u val="single"/>
      <sz val="14"/>
      <color theme="1"/>
      <name val="Segoe UI"/>
      <family val="2"/>
    </font>
    <font>
      <b/>
      <sz val="14"/>
      <color theme="1"/>
      <name val="Segoe UI"/>
      <family val="2"/>
    </font>
    <font>
      <u val="double"/>
      <sz val="14"/>
      <color theme="1"/>
      <name val="Segoe U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Segoe UI"/>
      <family val="2"/>
    </font>
    <font>
      <sz val="14"/>
      <color theme="1"/>
      <name val="Tahoma"/>
      <family val="2"/>
    </font>
    <font>
      <i/>
      <u val="single"/>
      <sz val="14"/>
      <color theme="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E6E7E8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6" fontId="3" fillId="0" borderId="1" xfId="0" applyNumberFormat="1" applyFont="1" applyBorder="1"/>
    <xf numFmtId="3" fontId="3" fillId="0" borderId="2" xfId="0" applyNumberFormat="1" applyFont="1" applyBorder="1"/>
    <xf numFmtId="0" fontId="7" fillId="0" borderId="0" xfId="0" applyFont="1"/>
    <xf numFmtId="0" fontId="3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3" fillId="0" borderId="6" xfId="0" applyFont="1" applyBorder="1"/>
    <xf numFmtId="6" fontId="3" fillId="0" borderId="0" xfId="0" applyNumberFormat="1" applyFont="1" applyBorder="1"/>
    <xf numFmtId="3" fontId="3" fillId="0" borderId="7" xfId="0" applyNumberFormat="1" applyFont="1" applyBorder="1"/>
    <xf numFmtId="0" fontId="3" fillId="0" borderId="8" xfId="0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6" fontId="3" fillId="0" borderId="11" xfId="0" applyNumberFormat="1" applyFont="1" applyBorder="1"/>
    <xf numFmtId="3" fontId="3" fillId="0" borderId="0" xfId="0" applyNumberFormat="1" applyFont="1" applyBorder="1"/>
    <xf numFmtId="3" fontId="4" fillId="0" borderId="0" xfId="0" applyNumberFormat="1" applyFont="1" applyBorder="1"/>
    <xf numFmtId="0" fontId="4" fillId="0" borderId="7" xfId="0" applyFont="1" applyBorder="1"/>
    <xf numFmtId="6" fontId="6" fillId="0" borderId="9" xfId="0" applyNumberFormat="1" applyFont="1" applyBorder="1"/>
    <xf numFmtId="6" fontId="6" fillId="0" borderId="10" xfId="0" applyNumberFormat="1" applyFont="1" applyBorder="1"/>
    <xf numFmtId="0" fontId="0" fillId="2" borderId="12" xfId="0" applyFill="1" applyBorder="1"/>
    <xf numFmtId="0" fontId="0" fillId="2" borderId="13" xfId="0" applyFill="1" applyBorder="1"/>
    <xf numFmtId="0" fontId="7" fillId="0" borderId="6" xfId="0" applyFont="1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0" xfId="0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2" borderId="3" xfId="0" applyFont="1" applyFill="1" applyBorder="1"/>
    <xf numFmtId="0" fontId="8" fillId="2" borderId="6" xfId="0" applyFont="1" applyFill="1" applyBorder="1"/>
    <xf numFmtId="0" fontId="0" fillId="3" borderId="0" xfId="0" applyFill="1"/>
    <xf numFmtId="0" fontId="3" fillId="3" borderId="0" xfId="0" applyFont="1" applyFill="1"/>
    <xf numFmtId="0" fontId="9" fillId="4" borderId="3" xfId="0" applyFont="1" applyFill="1" applyBorder="1"/>
    <xf numFmtId="0" fontId="9" fillId="4" borderId="12" xfId="0" applyFont="1" applyFill="1" applyBorder="1"/>
    <xf numFmtId="0" fontId="9" fillId="4" borderId="12" xfId="0" applyFont="1" applyFill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3" fillId="0" borderId="0" xfId="0" applyFont="1" applyBorder="1"/>
    <xf numFmtId="0" fontId="3" fillId="0" borderId="7" xfId="0" applyFont="1" applyBorder="1"/>
    <xf numFmtId="0" fontId="3" fillId="3" borderId="6" xfId="0" applyFont="1" applyFill="1" applyBorder="1"/>
    <xf numFmtId="0" fontId="3" fillId="3" borderId="0" xfId="0" applyFont="1" applyFill="1" applyBorder="1"/>
    <xf numFmtId="0" fontId="3" fillId="3" borderId="7" xfId="0" applyFont="1" applyFill="1" applyBorder="1"/>
    <xf numFmtId="0" fontId="3" fillId="0" borderId="9" xfId="0" applyFont="1" applyBorder="1"/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0" xfId="0" applyFont="1"/>
    <xf numFmtId="16" fontId="10" fillId="0" borderId="6" xfId="0" applyNumberFormat="1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10" fillId="0" borderId="7" xfId="0" applyFont="1" applyBorder="1"/>
    <xf numFmtId="0" fontId="10" fillId="0" borderId="6" xfId="0" applyFont="1" applyBorder="1"/>
    <xf numFmtId="3" fontId="10" fillId="0" borderId="7" xfId="0" applyNumberFormat="1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5" borderId="1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0" borderId="3" xfId="0" applyFont="1" applyBorder="1"/>
    <xf numFmtId="0" fontId="10" fillId="0" borderId="12" xfId="0" applyFont="1" applyBorder="1"/>
    <xf numFmtId="164" fontId="10" fillId="0" borderId="13" xfId="0" applyNumberFormat="1" applyFont="1" applyBorder="1"/>
    <xf numFmtId="164" fontId="10" fillId="0" borderId="15" xfId="0" applyNumberFormat="1" applyFont="1" applyBorder="1"/>
    <xf numFmtId="164" fontId="10" fillId="0" borderId="7" xfId="0" applyNumberFormat="1" applyFont="1" applyBorder="1"/>
    <xf numFmtId="6" fontId="10" fillId="0" borderId="7" xfId="0" applyNumberFormat="1" applyFont="1" applyBorder="1"/>
    <xf numFmtId="6" fontId="11" fillId="0" borderId="7" xfId="0" applyNumberFormat="1" applyFont="1" applyBorder="1"/>
    <xf numFmtId="6" fontId="10" fillId="0" borderId="10" xfId="0" applyNumberFormat="1" applyFont="1" applyBorder="1"/>
    <xf numFmtId="3" fontId="4" fillId="0" borderId="7" xfId="0" applyNumberFormat="1" applyFont="1" applyBorder="1"/>
    <xf numFmtId="6" fontId="0" fillId="0" borderId="0" xfId="0" applyNumberFormat="1"/>
    <xf numFmtId="3" fontId="3" fillId="6" borderId="15" xfId="0" applyNumberFormat="1" applyFont="1" applyFill="1" applyBorder="1"/>
    <xf numFmtId="3" fontId="0" fillId="6" borderId="6" xfId="0" applyNumberFormat="1" applyFill="1" applyBorder="1"/>
    <xf numFmtId="6" fontId="3" fillId="0" borderId="7" xfId="0" applyNumberFormat="1" applyFont="1" applyBorder="1"/>
    <xf numFmtId="0" fontId="3" fillId="7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microsoft.com/office/2017/10/relationships/person" Target="persons/person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</xdr:row>
      <xdr:rowOff>0</xdr:rowOff>
    </xdr:from>
    <xdr:to>
      <xdr:col>8</xdr:col>
      <xdr:colOff>85725</xdr:colOff>
      <xdr:row>18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71500"/>
          <a:ext cx="816292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3</xdr:row>
      <xdr:rowOff>0</xdr:rowOff>
    </xdr:from>
    <xdr:to>
      <xdr:col>8</xdr:col>
      <xdr:colOff>85725</xdr:colOff>
      <xdr:row>18</xdr:row>
      <xdr:rowOff>142875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571500"/>
          <a:ext cx="8162925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76200</xdr:rowOff>
    </xdr:from>
    <xdr:to>
      <xdr:col>6</xdr:col>
      <xdr:colOff>571500</xdr:colOff>
      <xdr:row>7</xdr:row>
      <xdr:rowOff>238125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50" y="76200"/>
          <a:ext cx="5286375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ohammad Nazrul Islam" id="{EE846042-6E05-4579-B03C-8B75BC8B1E51}" userId="S::nazrul@unm.edu::1019746e-ce07-4321-b70a-2f987d60b24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22-09-21T00:39:09.54" personId="{EE846042-6E05-4579-B03C-8B75BC8B1E51}" id="{1B7C106C-8E8D-4592-B556-38495566DB55}">
    <text>=2,184,000+3,510,000</text>
  </threadedComment>
  <threadedComment ref="F24" dT="2022-09-21T00:39:38.12" personId="{EE846042-6E05-4579-B03C-8B75BC8B1E51}" id="{4E88A47F-0933-4971-A3D9-7DF9EFEB39EA}">
    <text>=5,694,000+8,010,600</text>
  </threadedComment>
  <threadedComment ref="D27" dT="2022-09-21T00:41:28.34" personId="{EE846042-6E05-4579-B03C-8B75BC8B1E51}" id="{ED4C2D7E-E511-4185-81B6-34FF1C2FA046}">
    <text>=$10,000,000-7,800,000</text>
  </threadedComment>
  <threadedComment ref="E27" dT="2022-09-21T00:41:44.41" personId="{EE846042-6E05-4579-B03C-8B75BC8B1E51}" id="{E0327F59-B0F3-44BB-B371-50102577B271}">
    <text>=$10,000,000-7,800,000</text>
  </threadedComment>
  <threadedComment ref="F27" dT="2022-09-21T00:42:02.04" personId="{EE846042-6E05-4579-B03C-8B75BC8B1E51}" id="{A357C887-02AF-41BE-86B8-6864A09B037C}">
    <text>=$10,000,000-8,010,600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842CD-C748-4F6C-8366-45E1A1042455}">
  <dimension ref="B4:G33"/>
  <sheetViews>
    <sheetView showGridLines="0" zoomScale="160" zoomScaleNormal="160" workbookViewId="0" topLeftCell="A1">
      <selection activeCell="K12" sqref="K11:K12"/>
    </sheetView>
  </sheetViews>
  <sheetFormatPr defaultColWidth="9.140625" defaultRowHeight="15"/>
  <cols>
    <col min="1" max="3" width="9.140625" style="48" customWidth="1"/>
    <col min="4" max="4" width="46.00390625" style="48" customWidth="1"/>
    <col min="5" max="5" width="6.00390625" style="48" customWidth="1"/>
    <col min="6" max="6" width="13.140625" style="48" bestFit="1" customWidth="1"/>
    <col min="7" max="8" width="10.7109375" style="48" bestFit="1" customWidth="1"/>
    <col min="9" max="16384" width="9.140625" style="48" customWidth="1"/>
  </cols>
  <sheetData>
    <row r="4" spans="2:5" ht="15">
      <c r="B4" s="48">
        <v>1</v>
      </c>
      <c r="D4" s="48" t="s">
        <v>14</v>
      </c>
      <c r="E4" s="48">
        <v>2</v>
      </c>
    </row>
    <row r="6" ht="18.75" thickBot="1"/>
    <row r="7" spans="2:7" ht="15">
      <c r="B7" s="48">
        <v>2</v>
      </c>
      <c r="C7" s="58" t="s">
        <v>5</v>
      </c>
      <c r="D7" s="59" t="s">
        <v>13</v>
      </c>
      <c r="E7" s="59" t="s">
        <v>7</v>
      </c>
      <c r="F7" s="59" t="s">
        <v>8</v>
      </c>
      <c r="G7" s="60" t="s">
        <v>9</v>
      </c>
    </row>
    <row r="8" spans="3:7" ht="15">
      <c r="C8" s="49">
        <v>44562</v>
      </c>
      <c r="D8" s="50" t="s">
        <v>15</v>
      </c>
      <c r="E8" s="50"/>
      <c r="F8" s="51">
        <v>147000</v>
      </c>
      <c r="G8" s="52"/>
    </row>
    <row r="9" spans="3:7" ht="15">
      <c r="C9" s="53"/>
      <c r="D9" s="50" t="s">
        <v>16</v>
      </c>
      <c r="E9" s="50"/>
      <c r="F9" s="50"/>
      <c r="G9" s="54">
        <v>141120</v>
      </c>
    </row>
    <row r="10" spans="3:7" ht="15">
      <c r="C10" s="53"/>
      <c r="D10" s="50" t="s">
        <v>17</v>
      </c>
      <c r="E10" s="50"/>
      <c r="F10" s="50"/>
      <c r="G10" s="54">
        <f>F8-G9</f>
        <v>5880</v>
      </c>
    </row>
    <row r="11" spans="3:7" ht="15">
      <c r="C11" s="53"/>
      <c r="D11" s="50"/>
      <c r="E11" s="50"/>
      <c r="F11" s="50"/>
      <c r="G11" s="52"/>
    </row>
    <row r="12" spans="3:7" ht="15">
      <c r="C12" s="49">
        <v>44592</v>
      </c>
      <c r="D12" s="50" t="s">
        <v>25</v>
      </c>
      <c r="E12" s="50"/>
      <c r="F12" s="51">
        <v>141120</v>
      </c>
      <c r="G12" s="52"/>
    </row>
    <row r="13" spans="3:7" ht="15">
      <c r="C13" s="53"/>
      <c r="D13" s="50" t="s">
        <v>26</v>
      </c>
      <c r="E13" s="50"/>
      <c r="F13" s="50"/>
      <c r="G13" s="54">
        <v>141120</v>
      </c>
    </row>
    <row r="14" spans="3:7" ht="15">
      <c r="C14" s="53"/>
      <c r="D14" s="50"/>
      <c r="E14" s="50"/>
      <c r="F14" s="50"/>
      <c r="G14" s="52"/>
    </row>
    <row r="15" spans="3:7" ht="15">
      <c r="C15" s="49">
        <v>44593</v>
      </c>
      <c r="D15" s="50" t="s">
        <v>27</v>
      </c>
      <c r="E15" s="50"/>
      <c r="F15" s="51">
        <v>5880</v>
      </c>
      <c r="G15" s="52"/>
    </row>
    <row r="16" spans="3:7" ht="15">
      <c r="C16" s="53"/>
      <c r="D16" s="50" t="s">
        <v>28</v>
      </c>
      <c r="E16" s="50"/>
      <c r="F16" s="50"/>
      <c r="G16" s="54">
        <v>5880</v>
      </c>
    </row>
    <row r="17" spans="3:7" ht="18.75" thickBot="1">
      <c r="C17" s="55"/>
      <c r="D17" s="56"/>
      <c r="E17" s="56"/>
      <c r="F17" s="56"/>
      <c r="G17" s="57"/>
    </row>
    <row r="19" ht="18.75" thickBot="1">
      <c r="B19" s="48" t="s">
        <v>29</v>
      </c>
    </row>
    <row r="20" spans="4:6" ht="15">
      <c r="D20" s="61" t="s">
        <v>18</v>
      </c>
      <c r="E20" s="62"/>
      <c r="F20" s="63">
        <f>1440*100</f>
        <v>144000</v>
      </c>
    </row>
    <row r="21" spans="4:6" ht="15">
      <c r="D21" s="53" t="s">
        <v>19</v>
      </c>
      <c r="E21" s="50"/>
      <c r="F21" s="64">
        <f>60*100</f>
        <v>6000</v>
      </c>
    </row>
    <row r="22" spans="4:6" ht="15">
      <c r="D22" s="53" t="s">
        <v>20</v>
      </c>
      <c r="E22" s="50"/>
      <c r="F22" s="65">
        <f>SUM(F20:F21)</f>
        <v>150000</v>
      </c>
    </row>
    <row r="23" spans="4:6" ht="15">
      <c r="D23" s="53"/>
      <c r="E23" s="50"/>
      <c r="F23" s="52"/>
    </row>
    <row r="24" spans="4:6" ht="15">
      <c r="D24" s="53" t="s">
        <v>21</v>
      </c>
      <c r="E24" s="50"/>
      <c r="F24" s="52"/>
    </row>
    <row r="25" spans="4:6" ht="15">
      <c r="D25" s="53"/>
      <c r="E25" s="50"/>
      <c r="F25" s="52"/>
    </row>
    <row r="26" spans="4:6" ht="15">
      <c r="D26" s="53" t="s">
        <v>22</v>
      </c>
      <c r="E26" s="50"/>
      <c r="F26" s="52">
        <f>F20/F22</f>
        <v>0.96</v>
      </c>
    </row>
    <row r="27" spans="4:6" ht="15">
      <c r="D27" s="53" t="s">
        <v>23</v>
      </c>
      <c r="E27" s="50"/>
      <c r="F27" s="52">
        <f>F21/F22</f>
        <v>0.04</v>
      </c>
    </row>
    <row r="28" spans="4:6" ht="15">
      <c r="D28" s="53"/>
      <c r="E28" s="50"/>
      <c r="F28" s="52"/>
    </row>
    <row r="29" spans="4:6" ht="15">
      <c r="D29" s="53" t="s">
        <v>24</v>
      </c>
      <c r="E29" s="50"/>
      <c r="F29" s="66">
        <v>147000</v>
      </c>
    </row>
    <row r="30" spans="4:6" ht="15">
      <c r="D30" s="53"/>
      <c r="E30" s="50"/>
      <c r="F30" s="52"/>
    </row>
    <row r="31" spans="4:6" ht="15">
      <c r="D31" s="53" t="s">
        <v>22</v>
      </c>
      <c r="E31" s="50"/>
      <c r="F31" s="66">
        <f>F29*F26</f>
        <v>141120</v>
      </c>
    </row>
    <row r="32" spans="4:6" ht="15">
      <c r="D32" s="53" t="s">
        <v>23</v>
      </c>
      <c r="E32" s="50"/>
      <c r="F32" s="67">
        <f>F29*F27</f>
        <v>5880</v>
      </c>
    </row>
    <row r="33" spans="4:6" ht="18.75" thickBot="1">
      <c r="D33" s="55"/>
      <c r="E33" s="56"/>
      <c r="F33" s="68">
        <f>SUM(F31:F32)</f>
        <v>147000</v>
      </c>
    </row>
  </sheetData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BD1D1-9A58-4DFC-B4B0-D8432FE7F33F}">
  <dimension ref="A1:L58"/>
  <sheetViews>
    <sheetView showGridLines="0" zoomScale="175" zoomScaleNormal="175" workbookViewId="0" topLeftCell="A22">
      <selection activeCell="D34" sqref="D34:D35"/>
    </sheetView>
  </sheetViews>
  <sheetFormatPr defaultColWidth="9.140625" defaultRowHeight="15"/>
  <cols>
    <col min="1" max="1" width="3.8515625" style="0" customWidth="1"/>
    <col min="3" max="3" width="48.28125" style="0" customWidth="1"/>
    <col min="4" max="5" width="16.421875" style="0" bestFit="1" customWidth="1"/>
    <col min="6" max="6" width="16.421875" style="0" customWidth="1"/>
    <col min="10" max="10" width="3.140625" style="0" customWidth="1"/>
    <col min="12" max="12" width="9.57421875" style="0" bestFit="1" customWidth="1"/>
    <col min="14" max="14" width="11.7109375" style="0" customWidth="1"/>
  </cols>
  <sheetData>
    <row r="1" spans="1:10" ht="1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/>
      <c r="J2" s="34"/>
    </row>
    <row r="3" spans="1:10" ht="15">
      <c r="A3" s="34"/>
      <c r="J3" s="34"/>
    </row>
    <row r="4" spans="1:10" ht="15">
      <c r="A4" s="34"/>
      <c r="J4" s="34"/>
    </row>
    <row r="5" spans="1:10" ht="15">
      <c r="A5" s="34"/>
      <c r="J5" s="34"/>
    </row>
    <row r="6" spans="1:10" ht="15">
      <c r="A6" s="34"/>
      <c r="J6" s="34"/>
    </row>
    <row r="7" spans="1:10" ht="15">
      <c r="A7" s="34"/>
      <c r="J7" s="34"/>
    </row>
    <row r="8" spans="1:10" ht="15">
      <c r="A8" s="34"/>
      <c r="J8" s="34"/>
    </row>
    <row r="9" spans="1:10" ht="15">
      <c r="A9" s="34"/>
      <c r="J9" s="34"/>
    </row>
    <row r="10" spans="1:10" ht="15">
      <c r="A10" s="34"/>
      <c r="J10" s="34"/>
    </row>
    <row r="11" spans="1:10" ht="15">
      <c r="A11" s="34"/>
      <c r="J11" s="34"/>
    </row>
    <row r="12" spans="1:10" ht="15">
      <c r="A12" s="34"/>
      <c r="J12" s="34"/>
    </row>
    <row r="13" spans="1:10" ht="15">
      <c r="A13" s="34"/>
      <c r="J13" s="34"/>
    </row>
    <row r="14" spans="1:10" ht="15">
      <c r="A14" s="34"/>
      <c r="J14" s="34"/>
    </row>
    <row r="15" spans="1:10" ht="15">
      <c r="A15" s="34"/>
      <c r="J15" s="34"/>
    </row>
    <row r="16" spans="1:10" ht="15">
      <c r="A16" s="34"/>
      <c r="J16" s="34"/>
    </row>
    <row r="17" spans="1:10" ht="15">
      <c r="A17" s="34"/>
      <c r="J17" s="34"/>
    </row>
    <row r="18" spans="1:10" ht="15">
      <c r="A18" s="34"/>
      <c r="J18" s="34"/>
    </row>
    <row r="19" spans="1:10" ht="15">
      <c r="A19" s="34"/>
      <c r="J19" s="34"/>
    </row>
    <row r="20" spans="1:10" ht="15">
      <c r="A20" s="34"/>
      <c r="J20" s="34"/>
    </row>
    <row r="21" spans="1:10" ht="15.75" thickBot="1">
      <c r="A21" s="34"/>
      <c r="J21" s="34"/>
    </row>
    <row r="22" spans="1:10" ht="20.25">
      <c r="A22" s="34"/>
      <c r="B22" s="1" t="s">
        <v>0</v>
      </c>
      <c r="C22" s="6"/>
      <c r="D22" s="7">
        <v>2021</v>
      </c>
      <c r="E22" s="7">
        <v>2022</v>
      </c>
      <c r="F22" s="8">
        <v>2023</v>
      </c>
      <c r="J22" s="34"/>
    </row>
    <row r="23" spans="1:10" ht="20.25">
      <c r="A23" s="34"/>
      <c r="C23" s="9" t="s">
        <v>31</v>
      </c>
      <c r="D23" s="3">
        <v>10000000</v>
      </c>
      <c r="E23" s="3">
        <v>10000000</v>
      </c>
      <c r="F23" s="3">
        <v>10000000</v>
      </c>
      <c r="J23" s="34"/>
    </row>
    <row r="24" spans="1:10" ht="20.25">
      <c r="A24" s="34"/>
      <c r="C24" s="9" t="s">
        <v>33</v>
      </c>
      <c r="D24" s="10">
        <v>2184000</v>
      </c>
      <c r="E24" s="10">
        <v>3510000</v>
      </c>
      <c r="F24" s="10">
        <v>2316600</v>
      </c>
      <c r="J24" s="34"/>
    </row>
    <row r="25" spans="1:10" ht="20.25">
      <c r="A25" s="34"/>
      <c r="C25" s="9" t="s">
        <v>32</v>
      </c>
      <c r="D25" s="16">
        <f>D24</f>
        <v>2184000</v>
      </c>
      <c r="E25" s="16">
        <f>D25+E24</f>
        <v>5694000</v>
      </c>
      <c r="F25" s="11">
        <f>E25+F24</f>
        <v>8010600</v>
      </c>
      <c r="J25" s="34"/>
    </row>
    <row r="26" spans="1:10" ht="20.25">
      <c r="A26" s="34"/>
      <c r="C26" s="9" t="s">
        <v>34</v>
      </c>
      <c r="D26" s="17">
        <v>5616000</v>
      </c>
      <c r="E26" s="17">
        <v>2106000</v>
      </c>
      <c r="F26" s="18">
        <v>0</v>
      </c>
      <c r="J26" s="34"/>
    </row>
    <row r="27" spans="1:10" ht="20.25">
      <c r="A27" s="34"/>
      <c r="C27" s="9" t="s">
        <v>35</v>
      </c>
      <c r="D27" s="17">
        <f>SUM(D25:D26)</f>
        <v>7800000</v>
      </c>
      <c r="E27" s="17">
        <f>SUM(E25:E26)</f>
        <v>7800000</v>
      </c>
      <c r="F27" s="69">
        <f>SUM(F25:F26)</f>
        <v>8010600</v>
      </c>
      <c r="J27" s="34"/>
    </row>
    <row r="28" spans="1:10" ht="20.25">
      <c r="A28" s="34"/>
      <c r="C28" s="9" t="s">
        <v>36</v>
      </c>
      <c r="D28" s="4">
        <f>D23-D27</f>
        <v>2200000</v>
      </c>
      <c r="E28" s="4">
        <f>D23-D27</f>
        <v>2200000</v>
      </c>
      <c r="F28" s="71">
        <f>F23-F27</f>
        <v>1989400</v>
      </c>
      <c r="J28" s="34"/>
    </row>
    <row r="29" spans="1:10" ht="21" thickBot="1">
      <c r="A29" s="34"/>
      <c r="C29" s="12"/>
      <c r="D29" s="19"/>
      <c r="E29" s="19"/>
      <c r="F29" s="20"/>
      <c r="J29" s="34"/>
    </row>
    <row r="30" spans="1:12" ht="20.25">
      <c r="A30" s="34"/>
      <c r="C30" s="2"/>
      <c r="D30" s="2"/>
      <c r="E30" s="2"/>
      <c r="F30" s="2"/>
      <c r="J30" s="34"/>
      <c r="L30" s="70"/>
    </row>
    <row r="31" spans="1:10" ht="20.65" customHeight="1">
      <c r="A31" s="34"/>
      <c r="B31" s="46" t="s">
        <v>1</v>
      </c>
      <c r="C31" s="46"/>
      <c r="D31" s="46"/>
      <c r="E31" s="46"/>
      <c r="F31" s="46"/>
      <c r="J31" s="34"/>
    </row>
    <row r="32" spans="1:10" ht="15.75" thickBot="1">
      <c r="A32" s="34"/>
      <c r="J32" s="34"/>
    </row>
    <row r="33" spans="1:10" ht="20.25">
      <c r="A33" s="34"/>
      <c r="C33" s="6"/>
      <c r="D33" s="7">
        <v>2021</v>
      </c>
      <c r="E33" s="7">
        <v>2022</v>
      </c>
      <c r="F33" s="8">
        <v>2023</v>
      </c>
      <c r="J33" s="34"/>
    </row>
    <row r="34" spans="1:10" ht="20.25">
      <c r="A34" s="34"/>
      <c r="C34" s="9" t="s">
        <v>2</v>
      </c>
      <c r="D34" s="10">
        <v>2800000</v>
      </c>
      <c r="E34" s="10">
        <v>4500000</v>
      </c>
      <c r="F34" s="11">
        <v>2700000</v>
      </c>
      <c r="J34" s="34"/>
    </row>
    <row r="35" spans="1:10" ht="21" thickBot="1">
      <c r="A35" s="34"/>
      <c r="C35" s="12" t="s">
        <v>30</v>
      </c>
      <c r="D35" s="13">
        <v>616000</v>
      </c>
      <c r="E35" s="13">
        <v>990000</v>
      </c>
      <c r="F35" s="14">
        <v>383400</v>
      </c>
      <c r="J35" s="34"/>
    </row>
    <row r="36" spans="1:10" ht="15">
      <c r="A36" s="34"/>
      <c r="J36" s="34"/>
    </row>
    <row r="37" spans="1:10" ht="15.75" thickBot="1">
      <c r="A37" s="34"/>
      <c r="B37" t="s">
        <v>3</v>
      </c>
      <c r="J37" s="34"/>
    </row>
    <row r="38" spans="1:10" ht="21">
      <c r="A38" s="34"/>
      <c r="B38" s="5"/>
      <c r="C38" s="32" t="s">
        <v>2</v>
      </c>
      <c r="D38" s="21"/>
      <c r="E38" s="21"/>
      <c r="F38" s="22"/>
      <c r="J38" s="34"/>
    </row>
    <row r="39" spans="1:10" ht="18.75">
      <c r="A39" s="34"/>
      <c r="B39" s="5"/>
      <c r="C39" s="23"/>
      <c r="D39" s="24"/>
      <c r="E39" s="24"/>
      <c r="F39" s="25"/>
      <c r="J39" s="34"/>
    </row>
    <row r="40" spans="1:10" ht="18.75">
      <c r="A40" s="34"/>
      <c r="B40" s="5">
        <v>2021</v>
      </c>
      <c r="C40" s="23">
        <f>10000000*(2184000/7800000)</f>
        <v>2800000.0000000005</v>
      </c>
      <c r="D40" s="24"/>
      <c r="E40" s="24"/>
      <c r="F40" s="25"/>
      <c r="J40" s="34"/>
    </row>
    <row r="41" spans="1:10" ht="18.75">
      <c r="A41" s="34"/>
      <c r="B41" s="5"/>
      <c r="C41" s="23"/>
      <c r="D41" s="24"/>
      <c r="E41" s="24"/>
      <c r="F41" s="25"/>
      <c r="J41" s="34"/>
    </row>
    <row r="42" spans="1:10" ht="18.75">
      <c r="A42" s="34"/>
      <c r="B42" s="5"/>
      <c r="C42" s="23"/>
      <c r="D42" s="24"/>
      <c r="E42" s="24"/>
      <c r="F42" s="25"/>
      <c r="J42" s="34"/>
    </row>
    <row r="43" spans="1:10" ht="18.75">
      <c r="A43" s="34"/>
      <c r="B43" s="5">
        <v>2022</v>
      </c>
      <c r="C43" s="23">
        <f>0.73*10000000-C40</f>
        <v>4500000</v>
      </c>
      <c r="D43" s="24"/>
      <c r="E43" s="24"/>
      <c r="F43" s="25"/>
      <c r="J43" s="34"/>
    </row>
    <row r="44" spans="1:10" ht="18.75">
      <c r="A44" s="34"/>
      <c r="B44" s="5"/>
      <c r="C44" s="23"/>
      <c r="D44" s="24"/>
      <c r="E44" s="24"/>
      <c r="F44" s="25"/>
      <c r="J44" s="34"/>
    </row>
    <row r="45" spans="1:10" ht="18.75">
      <c r="A45" s="34"/>
      <c r="B45" s="5"/>
      <c r="C45" s="23"/>
      <c r="D45" s="24"/>
      <c r="E45" s="24"/>
      <c r="F45" s="25"/>
      <c r="J45" s="34"/>
    </row>
    <row r="46" spans="1:10" ht="18.75">
      <c r="A46" s="34"/>
      <c r="B46" s="5">
        <v>2023</v>
      </c>
      <c r="C46" s="23">
        <f>10000000-C40-C43</f>
        <v>2700000</v>
      </c>
      <c r="D46" s="24"/>
      <c r="E46" s="24"/>
      <c r="F46" s="25"/>
      <c r="J46" s="34"/>
    </row>
    <row r="47" spans="1:10" ht="18.75">
      <c r="A47" s="34"/>
      <c r="B47" s="5"/>
      <c r="C47" s="23"/>
      <c r="D47" s="24"/>
      <c r="E47" s="24"/>
      <c r="F47" s="25"/>
      <c r="J47" s="34"/>
    </row>
    <row r="48" spans="1:10" ht="21">
      <c r="A48" s="34"/>
      <c r="C48" s="33" t="s">
        <v>4</v>
      </c>
      <c r="D48" s="27"/>
      <c r="E48" s="27"/>
      <c r="F48" s="28"/>
      <c r="J48" s="34"/>
    </row>
    <row r="49" spans="1:10" ht="15">
      <c r="A49" s="34"/>
      <c r="C49" s="26"/>
      <c r="D49" s="24"/>
      <c r="E49" s="24"/>
      <c r="F49" s="25"/>
      <c r="J49" s="34"/>
    </row>
    <row r="50" spans="1:10" ht="18.75">
      <c r="A50" s="34"/>
      <c r="B50" s="5">
        <v>2021</v>
      </c>
      <c r="C50" s="26">
        <f>2800000-2184000</f>
        <v>616000</v>
      </c>
      <c r="D50" s="24"/>
      <c r="E50" s="24"/>
      <c r="F50" s="25"/>
      <c r="J50" s="34"/>
    </row>
    <row r="51" spans="1:10" ht="18.75">
      <c r="A51" s="34"/>
      <c r="B51" s="5"/>
      <c r="C51" s="26"/>
      <c r="D51" s="24"/>
      <c r="E51" s="24"/>
      <c r="F51" s="25"/>
      <c r="J51" s="34"/>
    </row>
    <row r="52" spans="1:10" ht="18.75">
      <c r="A52" s="34"/>
      <c r="B52" s="5">
        <v>2022</v>
      </c>
      <c r="C52" s="26">
        <f>4500000-3510000</f>
        <v>990000</v>
      </c>
      <c r="D52" s="24"/>
      <c r="E52" s="24"/>
      <c r="F52" s="25"/>
      <c r="J52" s="34"/>
    </row>
    <row r="53" spans="1:10" ht="18.75">
      <c r="A53" s="34"/>
      <c r="B53" s="5"/>
      <c r="C53" s="26"/>
      <c r="D53" s="24"/>
      <c r="E53" s="24"/>
      <c r="F53" s="25"/>
      <c r="J53" s="34"/>
    </row>
    <row r="54" spans="1:10" ht="18.75">
      <c r="A54" s="34"/>
      <c r="B54" s="5">
        <v>2023</v>
      </c>
      <c r="C54" s="72">
        <f>F28-C50-C52</f>
        <v>383400</v>
      </c>
      <c r="D54" s="24"/>
      <c r="E54" s="24"/>
      <c r="F54" s="25"/>
      <c r="J54" s="34"/>
    </row>
    <row r="55" spans="1:10" ht="15.75" thickBot="1">
      <c r="A55" s="34"/>
      <c r="C55" s="29"/>
      <c r="D55" s="30"/>
      <c r="E55" s="30"/>
      <c r="F55" s="31"/>
      <c r="J55" s="34"/>
    </row>
    <row r="56" spans="1:10" ht="15">
      <c r="A56" s="34"/>
      <c r="J56" s="34"/>
    </row>
    <row r="57" spans="1:10" ht="15">
      <c r="A57" s="34"/>
      <c r="J57" s="34"/>
    </row>
    <row r="58" spans="1:10" ht="18.9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</row>
  </sheetData>
  <mergeCells count="1">
    <mergeCell ref="B31:F3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showGridLines="0" zoomScale="160" zoomScaleNormal="160" workbookViewId="0" topLeftCell="A41">
      <selection activeCell="C40" sqref="C40"/>
    </sheetView>
  </sheetViews>
  <sheetFormatPr defaultColWidth="9.140625" defaultRowHeight="15"/>
  <cols>
    <col min="1" max="1" width="3.8515625" style="0" customWidth="1"/>
    <col min="3" max="3" width="48.28125" style="0" customWidth="1"/>
    <col min="4" max="5" width="16.421875" style="0" bestFit="1" customWidth="1"/>
    <col min="6" max="6" width="16.421875" style="0" customWidth="1"/>
    <col min="10" max="10" width="3.140625" style="0" customWidth="1"/>
    <col min="12" max="12" width="9.57421875" style="0" bestFit="1" customWidth="1"/>
    <col min="14" max="14" width="11.7109375" style="0" customWidth="1"/>
  </cols>
  <sheetData>
    <row r="1" spans="1:10" ht="1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/>
      <c r="J2" s="34"/>
    </row>
    <row r="3" spans="1:10" ht="15">
      <c r="A3" s="34"/>
      <c r="J3" s="34"/>
    </row>
    <row r="4" spans="1:10" ht="15">
      <c r="A4" s="34"/>
      <c r="J4" s="34"/>
    </row>
    <row r="5" spans="1:10" ht="15">
      <c r="A5" s="34"/>
      <c r="J5" s="34"/>
    </row>
    <row r="6" spans="1:10" ht="15">
      <c r="A6" s="34"/>
      <c r="J6" s="34"/>
    </row>
    <row r="7" spans="1:10" ht="15">
      <c r="A7" s="34"/>
      <c r="J7" s="34"/>
    </row>
    <row r="8" spans="1:10" ht="15">
      <c r="A8" s="34"/>
      <c r="J8" s="34"/>
    </row>
    <row r="9" spans="1:10" ht="15">
      <c r="A9" s="34"/>
      <c r="J9" s="34"/>
    </row>
    <row r="10" spans="1:10" ht="15">
      <c r="A10" s="34"/>
      <c r="J10" s="34"/>
    </row>
    <row r="11" spans="1:10" ht="15">
      <c r="A11" s="34"/>
      <c r="J11" s="34"/>
    </row>
    <row r="12" spans="1:10" ht="15">
      <c r="A12" s="34"/>
      <c r="J12" s="34"/>
    </row>
    <row r="13" spans="1:10" ht="15">
      <c r="A13" s="34"/>
      <c r="J13" s="34"/>
    </row>
    <row r="14" spans="1:10" ht="15">
      <c r="A14" s="34"/>
      <c r="J14" s="34"/>
    </row>
    <row r="15" spans="1:10" ht="15">
      <c r="A15" s="34"/>
      <c r="J15" s="34"/>
    </row>
    <row r="16" spans="1:10" ht="15">
      <c r="A16" s="34"/>
      <c r="J16" s="34"/>
    </row>
    <row r="17" spans="1:10" ht="15">
      <c r="A17" s="34"/>
      <c r="J17" s="34"/>
    </row>
    <row r="18" spans="1:10" ht="15">
      <c r="A18" s="34"/>
      <c r="J18" s="34"/>
    </row>
    <row r="19" spans="1:10" ht="15">
      <c r="A19" s="34"/>
      <c r="J19" s="34"/>
    </row>
    <row r="20" spans="1:10" ht="15">
      <c r="A20" s="34"/>
      <c r="J20" s="34"/>
    </row>
    <row r="21" spans="1:10" ht="15.75" thickBot="1">
      <c r="A21" s="34"/>
      <c r="J21" s="34"/>
    </row>
    <row r="22" spans="1:10" ht="20.25">
      <c r="A22" s="34"/>
      <c r="B22" s="1" t="s">
        <v>0</v>
      </c>
      <c r="C22" s="6"/>
      <c r="D22" s="7">
        <v>2021</v>
      </c>
      <c r="E22" s="7">
        <v>2022</v>
      </c>
      <c r="F22" s="8">
        <v>2023</v>
      </c>
      <c r="J22" s="34"/>
    </row>
    <row r="23" spans="1:10" ht="20.25">
      <c r="A23" s="34"/>
      <c r="C23" s="9" t="s">
        <v>31</v>
      </c>
      <c r="D23" s="3">
        <v>10000000</v>
      </c>
      <c r="E23" s="3">
        <v>10000000</v>
      </c>
      <c r="F23" s="15">
        <v>10000000</v>
      </c>
      <c r="J23" s="34"/>
    </row>
    <row r="24" spans="1:10" ht="20.25">
      <c r="A24" s="34"/>
      <c r="C24" s="9" t="s">
        <v>33</v>
      </c>
      <c r="D24" s="10">
        <v>2184000</v>
      </c>
      <c r="E24" s="10">
        <v>3510000</v>
      </c>
      <c r="F24" s="73">
        <v>2316600</v>
      </c>
      <c r="J24" s="34"/>
    </row>
    <row r="25" spans="1:10" ht="20.25">
      <c r="A25" s="34"/>
      <c r="C25" s="9" t="s">
        <v>32</v>
      </c>
      <c r="D25" s="16"/>
      <c r="E25" s="16"/>
      <c r="F25" s="11"/>
      <c r="J25" s="34"/>
    </row>
    <row r="26" spans="1:10" ht="20.25">
      <c r="A26" s="34"/>
      <c r="C26" s="9" t="s">
        <v>34</v>
      </c>
      <c r="D26" s="17"/>
      <c r="E26" s="17"/>
      <c r="F26" s="18"/>
      <c r="J26" s="34"/>
    </row>
    <row r="27" spans="1:10" ht="20.25">
      <c r="A27" s="34"/>
      <c r="C27" s="9" t="s">
        <v>35</v>
      </c>
      <c r="D27" s="17"/>
      <c r="E27" s="17"/>
      <c r="F27" s="69"/>
      <c r="J27" s="34"/>
    </row>
    <row r="28" spans="1:10" ht="20.25">
      <c r="A28" s="34"/>
      <c r="C28" s="9" t="s">
        <v>36</v>
      </c>
      <c r="D28" s="4"/>
      <c r="E28" s="4"/>
      <c r="F28" s="71"/>
      <c r="J28" s="34"/>
    </row>
    <row r="29" spans="1:10" ht="21" thickBot="1">
      <c r="A29" s="34"/>
      <c r="C29" s="12"/>
      <c r="D29" s="19"/>
      <c r="E29" s="19"/>
      <c r="F29" s="20"/>
      <c r="J29" s="34"/>
    </row>
    <row r="30" spans="1:12" ht="20.25">
      <c r="A30" s="34"/>
      <c r="C30" s="2"/>
      <c r="D30" s="2"/>
      <c r="E30" s="2"/>
      <c r="F30" s="2"/>
      <c r="J30" s="34"/>
      <c r="L30" s="70"/>
    </row>
    <row r="31" spans="1:10" ht="20.65" customHeight="1">
      <c r="A31" s="34"/>
      <c r="B31" s="46" t="s">
        <v>1</v>
      </c>
      <c r="C31" s="46"/>
      <c r="D31" s="46"/>
      <c r="E31" s="46"/>
      <c r="F31" s="46"/>
      <c r="J31" s="34"/>
    </row>
    <row r="32" spans="1:10" ht="15.75" thickBot="1">
      <c r="A32" s="34"/>
      <c r="J32" s="34"/>
    </row>
    <row r="33" spans="1:10" ht="20.25">
      <c r="A33" s="34"/>
      <c r="C33" s="6"/>
      <c r="D33" s="7">
        <v>2021</v>
      </c>
      <c r="E33" s="7">
        <v>2022</v>
      </c>
      <c r="F33" s="8">
        <v>2023</v>
      </c>
      <c r="J33" s="34"/>
    </row>
    <row r="34" spans="1:10" ht="20.25">
      <c r="A34" s="34"/>
      <c r="C34" s="9" t="s">
        <v>2</v>
      </c>
      <c r="D34" s="10"/>
      <c r="E34" s="10"/>
      <c r="F34" s="11"/>
      <c r="J34" s="34"/>
    </row>
    <row r="35" spans="1:10" ht="21" thickBot="1">
      <c r="A35" s="34"/>
      <c r="C35" s="12" t="s">
        <v>30</v>
      </c>
      <c r="D35" s="13"/>
      <c r="E35" s="13"/>
      <c r="F35" s="14"/>
      <c r="J35" s="34"/>
    </row>
    <row r="36" spans="1:10" ht="15">
      <c r="A36" s="34"/>
      <c r="J36" s="34"/>
    </row>
    <row r="37" spans="1:10" ht="15.75" thickBot="1">
      <c r="A37" s="34"/>
      <c r="B37" t="s">
        <v>3</v>
      </c>
      <c r="J37" s="34"/>
    </row>
    <row r="38" spans="1:10" ht="21">
      <c r="A38" s="34"/>
      <c r="B38" s="5"/>
      <c r="C38" s="32" t="s">
        <v>2</v>
      </c>
      <c r="D38" s="21"/>
      <c r="E38" s="21"/>
      <c r="F38" s="22"/>
      <c r="J38" s="34"/>
    </row>
    <row r="39" spans="1:10" ht="18.75">
      <c r="A39" s="34"/>
      <c r="B39" s="5"/>
      <c r="C39" s="23"/>
      <c r="D39" s="24"/>
      <c r="E39" s="24"/>
      <c r="F39" s="25"/>
      <c r="J39" s="34"/>
    </row>
    <row r="40" spans="1:10" ht="18.75">
      <c r="A40" s="34"/>
      <c r="B40" s="5">
        <v>2021</v>
      </c>
      <c r="C40" s="23"/>
      <c r="D40" s="24"/>
      <c r="E40" s="24"/>
      <c r="F40" s="25"/>
      <c r="J40" s="34"/>
    </row>
    <row r="41" spans="1:10" ht="18.75">
      <c r="A41" s="34"/>
      <c r="B41" s="5"/>
      <c r="C41" s="23"/>
      <c r="D41" s="24"/>
      <c r="E41" s="24"/>
      <c r="F41" s="25"/>
      <c r="J41" s="34"/>
    </row>
    <row r="42" spans="1:10" ht="18.75">
      <c r="A42" s="34"/>
      <c r="B42" s="5"/>
      <c r="C42" s="23"/>
      <c r="D42" s="24"/>
      <c r="E42" s="24"/>
      <c r="F42" s="25"/>
      <c r="J42" s="34"/>
    </row>
    <row r="43" spans="1:10" ht="18.75">
      <c r="A43" s="34"/>
      <c r="B43" s="5">
        <v>2022</v>
      </c>
      <c r="C43" s="23"/>
      <c r="D43" s="24"/>
      <c r="E43" s="24"/>
      <c r="F43" s="25"/>
      <c r="J43" s="34"/>
    </row>
    <row r="44" spans="1:10" ht="18.75">
      <c r="A44" s="34"/>
      <c r="B44" s="5"/>
      <c r="C44" s="23"/>
      <c r="D44" s="24"/>
      <c r="E44" s="24"/>
      <c r="F44" s="25"/>
      <c r="J44" s="34"/>
    </row>
    <row r="45" spans="1:10" ht="18.75">
      <c r="A45" s="34"/>
      <c r="B45" s="5"/>
      <c r="C45" s="23"/>
      <c r="D45" s="24"/>
      <c r="E45" s="24"/>
      <c r="F45" s="25"/>
      <c r="J45" s="34"/>
    </row>
    <row r="46" spans="1:10" ht="18.75">
      <c r="A46" s="34"/>
      <c r="B46" s="5">
        <v>2023</v>
      </c>
      <c r="C46" s="23"/>
      <c r="D46" s="24"/>
      <c r="E46" s="24"/>
      <c r="F46" s="25"/>
      <c r="J46" s="34"/>
    </row>
    <row r="47" spans="1:10" ht="18.75">
      <c r="A47" s="34"/>
      <c r="B47" s="5"/>
      <c r="C47" s="23"/>
      <c r="D47" s="24"/>
      <c r="E47" s="24"/>
      <c r="F47" s="25"/>
      <c r="J47" s="34"/>
    </row>
    <row r="48" spans="1:10" ht="21">
      <c r="A48" s="34"/>
      <c r="C48" s="33" t="s">
        <v>4</v>
      </c>
      <c r="D48" s="27"/>
      <c r="E48" s="27"/>
      <c r="F48" s="28"/>
      <c r="J48" s="34"/>
    </row>
    <row r="49" spans="1:10" ht="15">
      <c r="A49" s="34"/>
      <c r="C49" s="26"/>
      <c r="D49" s="24"/>
      <c r="E49" s="24"/>
      <c r="F49" s="25"/>
      <c r="J49" s="34"/>
    </row>
    <row r="50" spans="1:10" ht="18.75">
      <c r="A50" s="34"/>
      <c r="B50" s="5">
        <v>2021</v>
      </c>
      <c r="C50" s="26"/>
      <c r="D50" s="24"/>
      <c r="E50" s="24"/>
      <c r="F50" s="25"/>
      <c r="J50" s="34"/>
    </row>
    <row r="51" spans="1:10" ht="18.75">
      <c r="A51" s="34"/>
      <c r="B51" s="5"/>
      <c r="C51" s="26"/>
      <c r="D51" s="24"/>
      <c r="E51" s="24"/>
      <c r="F51" s="25"/>
      <c r="J51" s="34"/>
    </row>
    <row r="52" spans="1:10" ht="18.75">
      <c r="A52" s="34"/>
      <c r="B52" s="5">
        <v>2022</v>
      </c>
      <c r="C52" s="26"/>
      <c r="D52" s="24"/>
      <c r="E52" s="24"/>
      <c r="F52" s="25"/>
      <c r="J52" s="34"/>
    </row>
    <row r="53" spans="1:10" ht="18.75">
      <c r="A53" s="34"/>
      <c r="B53" s="5"/>
      <c r="C53" s="26"/>
      <c r="D53" s="24"/>
      <c r="E53" s="24"/>
      <c r="F53" s="25"/>
      <c r="J53" s="34"/>
    </row>
    <row r="54" spans="1:10" ht="18.75">
      <c r="A54" s="34"/>
      <c r="B54" s="5">
        <v>2023</v>
      </c>
      <c r="C54" s="72"/>
      <c r="D54" s="24"/>
      <c r="E54" s="24"/>
      <c r="F54" s="25"/>
      <c r="J54" s="34"/>
    </row>
    <row r="55" spans="1:10" ht="15.75" thickBot="1">
      <c r="A55" s="34"/>
      <c r="C55" s="29"/>
      <c r="D55" s="30"/>
      <c r="E55" s="30"/>
      <c r="F55" s="31"/>
      <c r="J55" s="34"/>
    </row>
    <row r="56" spans="1:10" ht="15">
      <c r="A56" s="34"/>
      <c r="J56" s="34"/>
    </row>
    <row r="57" spans="1:10" ht="15">
      <c r="A57" s="34"/>
      <c r="J57" s="34"/>
    </row>
    <row r="58" spans="1:10" ht="18.9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</row>
  </sheetData>
  <mergeCells count="1">
    <mergeCell ref="B31:F3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2634-D63F-4B7D-8C76-C53AD17C2DD2}">
  <dimension ref="A1:J23"/>
  <sheetViews>
    <sheetView zoomScale="190" zoomScaleNormal="190" workbookViewId="0" topLeftCell="A4">
      <selection activeCell="J17" sqref="J17"/>
    </sheetView>
  </sheetViews>
  <sheetFormatPr defaultColWidth="9.00390625" defaultRowHeight="15"/>
  <cols>
    <col min="1" max="1" width="4.00390625" style="2" customWidth="1"/>
    <col min="2" max="3" width="9.00390625" style="2" customWidth="1"/>
    <col min="4" max="4" width="45.7109375" style="2" bestFit="1" customWidth="1"/>
    <col min="5" max="5" width="5.7109375" style="2" customWidth="1"/>
    <col min="6" max="6" width="12.421875" style="2" bestFit="1" customWidth="1"/>
    <col min="7" max="7" width="12.421875" style="2" customWidth="1"/>
    <col min="8" max="8" width="9.00390625" style="2" customWidth="1"/>
    <col min="9" max="9" width="4.00390625" style="2" customWidth="1"/>
    <col min="10" max="10" width="11.28125" style="2" bestFit="1" customWidth="1"/>
    <col min="11" max="16384" width="9.00390625" style="2" customWidth="1"/>
  </cols>
  <sheetData>
    <row r="1" spans="1:9" ht="20.25">
      <c r="A1" s="35"/>
      <c r="B1" s="35"/>
      <c r="C1" s="35"/>
      <c r="D1" s="35"/>
      <c r="E1" s="35"/>
      <c r="F1" s="35"/>
      <c r="G1" s="35"/>
      <c r="H1" s="35"/>
      <c r="I1" s="35"/>
    </row>
    <row r="2" spans="1:9" ht="20.25">
      <c r="A2" s="35"/>
      <c r="B2" s="74"/>
      <c r="C2" s="74"/>
      <c r="D2" s="74"/>
      <c r="E2" s="74"/>
      <c r="F2" s="74"/>
      <c r="G2" s="74"/>
      <c r="H2" s="74"/>
      <c r="I2" s="35"/>
    </row>
    <row r="3" spans="1:9" ht="20.25">
      <c r="A3" s="35"/>
      <c r="B3" s="74"/>
      <c r="C3" s="74"/>
      <c r="D3" s="74"/>
      <c r="E3" s="74"/>
      <c r="F3" s="74"/>
      <c r="G3" s="74"/>
      <c r="H3" s="74"/>
      <c r="I3" s="35"/>
    </row>
    <row r="4" spans="1:9" ht="20.25">
      <c r="A4" s="35"/>
      <c r="B4" s="74"/>
      <c r="C4" s="74"/>
      <c r="D4" s="74"/>
      <c r="E4" s="74"/>
      <c r="F4" s="74"/>
      <c r="G4" s="74"/>
      <c r="H4" s="74"/>
      <c r="I4" s="35"/>
    </row>
    <row r="5" spans="1:9" ht="20.25">
      <c r="A5" s="35"/>
      <c r="I5" s="35"/>
    </row>
    <row r="6" spans="1:9" ht="20.25">
      <c r="A6" s="35"/>
      <c r="I6" s="35"/>
    </row>
    <row r="7" spans="1:9" ht="20.25">
      <c r="A7" s="35"/>
      <c r="C7" s="47" t="s">
        <v>10</v>
      </c>
      <c r="D7" s="47"/>
      <c r="E7" s="47"/>
      <c r="F7" s="47"/>
      <c r="G7" s="47"/>
      <c r="I7" s="35"/>
    </row>
    <row r="8" spans="1:10" ht="21" thickBot="1">
      <c r="A8" s="35"/>
      <c r="I8" s="35"/>
      <c r="J8" s="2">
        <v>2800000</v>
      </c>
    </row>
    <row r="9" spans="1:10" ht="15">
      <c r="A9" s="35"/>
      <c r="C9" s="36" t="s">
        <v>5</v>
      </c>
      <c r="D9" s="37" t="s">
        <v>6</v>
      </c>
      <c r="E9" s="37" t="s">
        <v>7</v>
      </c>
      <c r="F9" s="38" t="s">
        <v>8</v>
      </c>
      <c r="G9" s="39" t="s">
        <v>9</v>
      </c>
      <c r="I9" s="35"/>
      <c r="J9" s="2">
        <v>616000</v>
      </c>
    </row>
    <row r="10" spans="1:9" ht="15">
      <c r="A10" s="35"/>
      <c r="B10" s="2">
        <v>1</v>
      </c>
      <c r="C10" s="9">
        <v>2021</v>
      </c>
      <c r="D10" s="40" t="s">
        <v>37</v>
      </c>
      <c r="E10" s="40"/>
      <c r="F10" s="16">
        <v>2184000</v>
      </c>
      <c r="G10" s="41"/>
      <c r="I10" s="35"/>
    </row>
    <row r="11" spans="1:9" ht="15">
      <c r="A11" s="35"/>
      <c r="C11" s="9"/>
      <c r="D11" s="40" t="s">
        <v>38</v>
      </c>
      <c r="E11" s="40"/>
      <c r="F11" s="40"/>
      <c r="G11" s="11">
        <f>F10</f>
        <v>2184000</v>
      </c>
      <c r="I11" s="35"/>
    </row>
    <row r="12" spans="1:9" ht="9.4" customHeight="1">
      <c r="A12" s="35"/>
      <c r="C12" s="42"/>
      <c r="D12" s="43"/>
      <c r="E12" s="43"/>
      <c r="F12" s="43"/>
      <c r="G12" s="44"/>
      <c r="I12" s="35"/>
    </row>
    <row r="13" spans="1:9" ht="15">
      <c r="A13" s="35"/>
      <c r="B13" s="2">
        <v>2</v>
      </c>
      <c r="C13" s="9">
        <v>2021</v>
      </c>
      <c r="D13" s="40" t="s">
        <v>39</v>
      </c>
      <c r="E13" s="40"/>
      <c r="F13" s="16">
        <v>2120000</v>
      </c>
      <c r="G13" s="41"/>
      <c r="I13" s="35"/>
    </row>
    <row r="14" spans="1:9" ht="15">
      <c r="A14" s="35"/>
      <c r="C14" s="9"/>
      <c r="D14" s="40" t="s">
        <v>40</v>
      </c>
      <c r="E14" s="40"/>
      <c r="F14" s="40"/>
      <c r="G14" s="11">
        <f>F13</f>
        <v>2120000</v>
      </c>
      <c r="I14" s="35"/>
    </row>
    <row r="15" spans="1:9" ht="8.1" customHeight="1">
      <c r="A15" s="35"/>
      <c r="C15" s="42"/>
      <c r="D15" s="43"/>
      <c r="E15" s="43"/>
      <c r="F15" s="43"/>
      <c r="G15" s="44"/>
      <c r="I15" s="35"/>
    </row>
    <row r="16" spans="1:9" ht="15">
      <c r="A16" s="35"/>
      <c r="B16" s="2">
        <v>3</v>
      </c>
      <c r="C16" s="9">
        <v>2021</v>
      </c>
      <c r="D16" s="40" t="s">
        <v>15</v>
      </c>
      <c r="E16" s="40"/>
      <c r="F16" s="16">
        <v>1860000</v>
      </c>
      <c r="G16" s="41"/>
      <c r="I16" s="35"/>
    </row>
    <row r="17" spans="1:9" ht="15">
      <c r="A17" s="35"/>
      <c r="C17" s="9"/>
      <c r="D17" s="40" t="s">
        <v>44</v>
      </c>
      <c r="E17" s="40"/>
      <c r="F17" s="40"/>
      <c r="G17" s="11">
        <f>F16</f>
        <v>1860000</v>
      </c>
      <c r="I17" s="35"/>
    </row>
    <row r="18" spans="1:9" ht="6.95" customHeight="1">
      <c r="A18" s="35"/>
      <c r="C18" s="42"/>
      <c r="D18" s="43"/>
      <c r="E18" s="43"/>
      <c r="F18" s="43"/>
      <c r="G18" s="44"/>
      <c r="I18" s="35"/>
    </row>
    <row r="19" spans="1:9" ht="15">
      <c r="A19" s="35"/>
      <c r="B19" s="2">
        <v>4</v>
      </c>
      <c r="C19" s="9">
        <v>2021</v>
      </c>
      <c r="D19" s="40" t="s">
        <v>41</v>
      </c>
      <c r="E19" s="40"/>
      <c r="F19" s="16">
        <v>616000</v>
      </c>
      <c r="G19" s="41"/>
      <c r="I19" s="35"/>
    </row>
    <row r="20" spans="1:9" ht="15">
      <c r="A20" s="35"/>
      <c r="C20" s="9"/>
      <c r="D20" s="40" t="s">
        <v>42</v>
      </c>
      <c r="E20" s="40"/>
      <c r="F20" s="16">
        <v>2184000</v>
      </c>
      <c r="G20" s="41"/>
      <c r="I20" s="35"/>
    </row>
    <row r="21" spans="1:9" ht="21" thickBot="1">
      <c r="A21" s="35"/>
      <c r="C21" s="12"/>
      <c r="D21" s="45" t="s">
        <v>43</v>
      </c>
      <c r="E21" s="45"/>
      <c r="F21" s="45"/>
      <c r="G21" s="14">
        <f>F19+F20</f>
        <v>2800000</v>
      </c>
      <c r="I21" s="35"/>
    </row>
    <row r="22" spans="1:9" ht="15">
      <c r="A22" s="35"/>
      <c r="I22" s="35"/>
    </row>
    <row r="23" spans="1:9" ht="15">
      <c r="A23" s="35"/>
      <c r="B23" s="35"/>
      <c r="C23" s="35"/>
      <c r="D23" s="35"/>
      <c r="E23" s="35"/>
      <c r="F23" s="35"/>
      <c r="G23" s="35"/>
      <c r="H23" s="35"/>
      <c r="I23" s="35"/>
    </row>
  </sheetData>
  <mergeCells count="1">
    <mergeCell ref="C7:G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3E0E-2D1B-427A-96A5-C46AD7ED028F}">
  <dimension ref="A1:I19"/>
  <sheetViews>
    <sheetView tabSelected="1" zoomScale="190" zoomScaleNormal="190" workbookViewId="0" topLeftCell="A5">
      <selection activeCell="E20" sqref="E20"/>
    </sheetView>
  </sheetViews>
  <sheetFormatPr defaultColWidth="9.00390625" defaultRowHeight="15"/>
  <cols>
    <col min="1" max="1" width="4.00390625" style="2" customWidth="1"/>
    <col min="2" max="3" width="9.00390625" style="2" customWidth="1"/>
    <col min="4" max="4" width="42.421875" style="2" customWidth="1"/>
    <col min="5" max="5" width="5.7109375" style="2" customWidth="1"/>
    <col min="6" max="6" width="11.57421875" style="2" customWidth="1"/>
    <col min="7" max="7" width="12.421875" style="2" customWidth="1"/>
    <col min="8" max="8" width="9.00390625" style="2" customWidth="1"/>
    <col min="9" max="9" width="4.00390625" style="2" customWidth="1"/>
    <col min="10" max="16384" width="9.00390625" style="2" customWidth="1"/>
  </cols>
  <sheetData>
    <row r="1" spans="1:9" ht="15">
      <c r="A1" s="35"/>
      <c r="B1" s="35"/>
      <c r="C1" s="35"/>
      <c r="D1" s="35"/>
      <c r="E1" s="35"/>
      <c r="F1" s="35"/>
      <c r="G1" s="35"/>
      <c r="H1" s="35"/>
      <c r="I1" s="35"/>
    </row>
    <row r="2" spans="1:9" ht="15">
      <c r="A2" s="35"/>
      <c r="I2" s="35"/>
    </row>
    <row r="3" spans="1:9" ht="15">
      <c r="A3" s="35"/>
      <c r="C3" s="47" t="s">
        <v>11</v>
      </c>
      <c r="D3" s="47"/>
      <c r="E3" s="47"/>
      <c r="F3" s="47"/>
      <c r="G3" s="47"/>
      <c r="I3" s="35"/>
    </row>
    <row r="4" spans="1:9" ht="21" thickBot="1">
      <c r="A4" s="35"/>
      <c r="I4" s="35"/>
    </row>
    <row r="5" spans="1:9" ht="15">
      <c r="A5" s="35"/>
      <c r="C5" s="36" t="s">
        <v>5</v>
      </c>
      <c r="D5" s="37" t="s">
        <v>6</v>
      </c>
      <c r="E5" s="37" t="s">
        <v>7</v>
      </c>
      <c r="F5" s="38" t="s">
        <v>8</v>
      </c>
      <c r="G5" s="39" t="s">
        <v>9</v>
      </c>
      <c r="I5" s="35"/>
    </row>
    <row r="6" spans="1:9" ht="15">
      <c r="A6" s="35"/>
      <c r="B6" s="2">
        <v>1</v>
      </c>
      <c r="C6" s="9">
        <v>2022</v>
      </c>
      <c r="D6" s="40"/>
      <c r="E6" s="40"/>
      <c r="F6" s="16"/>
      <c r="G6" s="41"/>
      <c r="I6" s="35"/>
    </row>
    <row r="7" spans="1:9" ht="15">
      <c r="A7" s="35"/>
      <c r="C7" s="9"/>
      <c r="D7" s="40"/>
      <c r="E7" s="40"/>
      <c r="F7" s="40"/>
      <c r="G7" s="11"/>
      <c r="I7" s="35"/>
    </row>
    <row r="8" spans="1:9" ht="9.4" customHeight="1">
      <c r="A8" s="35"/>
      <c r="C8" s="42"/>
      <c r="D8" s="43"/>
      <c r="E8" s="43"/>
      <c r="F8" s="43"/>
      <c r="G8" s="44"/>
      <c r="I8" s="35"/>
    </row>
    <row r="9" spans="1:9" ht="15">
      <c r="A9" s="35"/>
      <c r="B9" s="2">
        <v>2</v>
      </c>
      <c r="C9" s="9">
        <v>2022</v>
      </c>
      <c r="D9" s="40"/>
      <c r="E9" s="40"/>
      <c r="F9" s="16"/>
      <c r="G9" s="41"/>
      <c r="I9" s="35"/>
    </row>
    <row r="10" spans="1:9" ht="15">
      <c r="A10" s="35"/>
      <c r="C10" s="9"/>
      <c r="D10" s="40"/>
      <c r="E10" s="40"/>
      <c r="F10" s="40"/>
      <c r="G10" s="11"/>
      <c r="I10" s="35"/>
    </row>
    <row r="11" spans="1:9" ht="8.1" customHeight="1">
      <c r="A11" s="35"/>
      <c r="C11" s="42"/>
      <c r="D11" s="43"/>
      <c r="E11" s="43"/>
      <c r="F11" s="43"/>
      <c r="G11" s="44"/>
      <c r="I11" s="35"/>
    </row>
    <row r="12" spans="1:9" ht="15">
      <c r="A12" s="35"/>
      <c r="B12" s="2">
        <v>3</v>
      </c>
      <c r="C12" s="9">
        <v>2022</v>
      </c>
      <c r="D12" s="40"/>
      <c r="E12" s="40"/>
      <c r="F12" s="16"/>
      <c r="G12" s="41"/>
      <c r="I12" s="35"/>
    </row>
    <row r="13" spans="1:9" ht="15">
      <c r="A13" s="35"/>
      <c r="C13" s="9"/>
      <c r="D13" s="40"/>
      <c r="E13" s="40"/>
      <c r="F13" s="40"/>
      <c r="G13" s="11"/>
      <c r="I13" s="35"/>
    </row>
    <row r="14" spans="1:9" ht="6.95" customHeight="1">
      <c r="A14" s="35"/>
      <c r="C14" s="42"/>
      <c r="D14" s="43"/>
      <c r="E14" s="43"/>
      <c r="F14" s="43"/>
      <c r="G14" s="44"/>
      <c r="I14" s="35"/>
    </row>
    <row r="15" spans="1:9" ht="15">
      <c r="A15" s="35"/>
      <c r="B15" s="2">
        <v>4</v>
      </c>
      <c r="C15" s="9">
        <v>2022</v>
      </c>
      <c r="D15" s="40"/>
      <c r="E15" s="40"/>
      <c r="F15" s="16"/>
      <c r="G15" s="41"/>
      <c r="I15" s="35"/>
    </row>
    <row r="16" spans="1:9" ht="15">
      <c r="A16" s="35"/>
      <c r="C16" s="9"/>
      <c r="D16" s="40"/>
      <c r="E16" s="40"/>
      <c r="F16" s="16"/>
      <c r="G16" s="41"/>
      <c r="I16" s="35"/>
    </row>
    <row r="17" spans="1:9" ht="21" thickBot="1">
      <c r="A17" s="35"/>
      <c r="C17" s="12"/>
      <c r="D17" s="45"/>
      <c r="E17" s="45"/>
      <c r="F17" s="45"/>
      <c r="G17" s="14"/>
      <c r="I17" s="35"/>
    </row>
    <row r="18" spans="1:9" ht="15">
      <c r="A18" s="35"/>
      <c r="I18" s="35"/>
    </row>
    <row r="19" spans="1:9" ht="15">
      <c r="A19" s="35"/>
      <c r="B19" s="35"/>
      <c r="C19" s="35"/>
      <c r="D19" s="35"/>
      <c r="E19" s="35"/>
      <c r="F19" s="35"/>
      <c r="G19" s="35"/>
      <c r="H19" s="35"/>
      <c r="I19" s="35"/>
    </row>
  </sheetData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1ADD-1438-4A6A-9F17-C8CC46762F8D}">
  <dimension ref="A1:I19"/>
  <sheetViews>
    <sheetView workbookViewId="0" topLeftCell="A1">
      <selection activeCell="O21" sqref="O21"/>
    </sheetView>
  </sheetViews>
  <sheetFormatPr defaultColWidth="9.00390625" defaultRowHeight="15"/>
  <cols>
    <col min="1" max="1" width="4.00390625" style="2" customWidth="1"/>
    <col min="2" max="3" width="9.00390625" style="2" customWidth="1"/>
    <col min="4" max="4" width="42.421875" style="2" customWidth="1"/>
    <col min="5" max="5" width="5.7109375" style="2" customWidth="1"/>
    <col min="6" max="6" width="11.57421875" style="2" customWidth="1"/>
    <col min="7" max="7" width="12.421875" style="2" customWidth="1"/>
    <col min="8" max="8" width="9.00390625" style="2" customWidth="1"/>
    <col min="9" max="9" width="4.00390625" style="2" customWidth="1"/>
    <col min="10" max="16384" width="9.00390625" style="2" customWidth="1"/>
  </cols>
  <sheetData>
    <row r="1" spans="1:9" ht="15">
      <c r="A1" s="35"/>
      <c r="B1" s="35"/>
      <c r="C1" s="35"/>
      <c r="D1" s="35"/>
      <c r="E1" s="35"/>
      <c r="F1" s="35"/>
      <c r="G1" s="35"/>
      <c r="H1" s="35"/>
      <c r="I1" s="35"/>
    </row>
    <row r="2" spans="1:9" ht="15">
      <c r="A2" s="35"/>
      <c r="I2" s="35"/>
    </row>
    <row r="3" spans="1:9" ht="15">
      <c r="A3" s="35"/>
      <c r="C3" s="47" t="s">
        <v>12</v>
      </c>
      <c r="D3" s="47"/>
      <c r="E3" s="47"/>
      <c r="F3" s="47"/>
      <c r="G3" s="47"/>
      <c r="I3" s="35"/>
    </row>
    <row r="4" spans="1:9" ht="21" thickBot="1">
      <c r="A4" s="35"/>
      <c r="I4" s="35"/>
    </row>
    <row r="5" spans="1:9" ht="15">
      <c r="A5" s="35"/>
      <c r="C5" s="36" t="s">
        <v>5</v>
      </c>
      <c r="D5" s="37" t="s">
        <v>6</v>
      </c>
      <c r="E5" s="37" t="s">
        <v>7</v>
      </c>
      <c r="F5" s="38" t="s">
        <v>8</v>
      </c>
      <c r="G5" s="39" t="s">
        <v>9</v>
      </c>
      <c r="I5" s="35"/>
    </row>
    <row r="6" spans="1:9" ht="15">
      <c r="A6" s="35"/>
      <c r="B6" s="2">
        <v>1</v>
      </c>
      <c r="C6" s="9">
        <v>2023</v>
      </c>
      <c r="D6" s="40"/>
      <c r="E6" s="40"/>
      <c r="F6" s="16"/>
      <c r="G6" s="41"/>
      <c r="I6" s="35"/>
    </row>
    <row r="7" spans="1:9" ht="15">
      <c r="A7" s="35"/>
      <c r="C7" s="9"/>
      <c r="D7" s="40"/>
      <c r="E7" s="40"/>
      <c r="F7" s="40"/>
      <c r="G7" s="11"/>
      <c r="I7" s="35"/>
    </row>
    <row r="8" spans="1:9" ht="9.4" customHeight="1">
      <c r="A8" s="35"/>
      <c r="C8" s="42"/>
      <c r="D8" s="43"/>
      <c r="E8" s="43"/>
      <c r="F8" s="43"/>
      <c r="G8" s="44"/>
      <c r="I8" s="35"/>
    </row>
    <row r="9" spans="1:9" ht="15">
      <c r="A9" s="35"/>
      <c r="B9" s="2">
        <v>2</v>
      </c>
      <c r="C9" s="9">
        <v>2023</v>
      </c>
      <c r="D9" s="40"/>
      <c r="E9" s="40"/>
      <c r="F9" s="16"/>
      <c r="G9" s="41"/>
      <c r="I9" s="35"/>
    </row>
    <row r="10" spans="1:9" ht="15">
      <c r="A10" s="35"/>
      <c r="C10" s="9"/>
      <c r="D10" s="40"/>
      <c r="E10" s="40"/>
      <c r="F10" s="40"/>
      <c r="G10" s="11"/>
      <c r="I10" s="35"/>
    </row>
    <row r="11" spans="1:9" ht="8.1" customHeight="1">
      <c r="A11" s="35"/>
      <c r="C11" s="42"/>
      <c r="D11" s="43"/>
      <c r="E11" s="43"/>
      <c r="F11" s="43"/>
      <c r="G11" s="44"/>
      <c r="I11" s="35"/>
    </row>
    <row r="12" spans="1:9" ht="15">
      <c r="A12" s="35"/>
      <c r="B12" s="2">
        <v>3</v>
      </c>
      <c r="C12" s="9">
        <v>2023</v>
      </c>
      <c r="D12" s="40"/>
      <c r="E12" s="40"/>
      <c r="F12" s="16"/>
      <c r="G12" s="41"/>
      <c r="I12" s="35"/>
    </row>
    <row r="13" spans="1:9" ht="15">
      <c r="A13" s="35"/>
      <c r="C13" s="9"/>
      <c r="D13" s="40"/>
      <c r="E13" s="40"/>
      <c r="F13" s="40"/>
      <c r="G13" s="11"/>
      <c r="I13" s="35"/>
    </row>
    <row r="14" spans="1:9" ht="6.95" customHeight="1">
      <c r="A14" s="35"/>
      <c r="C14" s="42"/>
      <c r="D14" s="43"/>
      <c r="E14" s="43"/>
      <c r="F14" s="43"/>
      <c r="G14" s="44"/>
      <c r="I14" s="35"/>
    </row>
    <row r="15" spans="1:9" ht="15">
      <c r="A15" s="35"/>
      <c r="B15" s="2">
        <v>4</v>
      </c>
      <c r="C15" s="9">
        <v>2023</v>
      </c>
      <c r="D15" s="40"/>
      <c r="E15" s="40"/>
      <c r="F15" s="16"/>
      <c r="G15" s="41"/>
      <c r="I15" s="35"/>
    </row>
    <row r="16" spans="1:9" ht="15">
      <c r="A16" s="35"/>
      <c r="C16" s="9"/>
      <c r="D16" s="40"/>
      <c r="E16" s="40"/>
      <c r="F16" s="16"/>
      <c r="G16" s="41"/>
      <c r="I16" s="35"/>
    </row>
    <row r="17" spans="1:9" ht="21" thickBot="1">
      <c r="A17" s="35"/>
      <c r="C17" s="12"/>
      <c r="D17" s="45"/>
      <c r="E17" s="45"/>
      <c r="F17" s="45"/>
      <c r="G17" s="14"/>
      <c r="I17" s="35"/>
    </row>
    <row r="18" spans="1:9" ht="15">
      <c r="A18" s="35"/>
      <c r="I18" s="35"/>
    </row>
    <row r="19" spans="1:9" ht="15">
      <c r="A19" s="35"/>
      <c r="B19" s="35"/>
      <c r="C19" s="35"/>
      <c r="D19" s="35"/>
      <c r="E19" s="35"/>
      <c r="F19" s="35"/>
      <c r="G19" s="35"/>
      <c r="H19" s="35"/>
      <c r="I19" s="35"/>
    </row>
  </sheetData>
  <mergeCells count="1">
    <mergeCell ref="C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Mohammad Nazrul Islam</dc:creator>
  <cp:keywords/>
  <dc:description/>
  <cp:lastModifiedBy>Mohammad Nazrul Islam</cp:lastModifiedBy>
  <dcterms:created xsi:type="dcterms:W3CDTF">2015-06-05T18:17:20Z</dcterms:created>
  <dcterms:modified xsi:type="dcterms:W3CDTF">2022-09-21T19:35:24Z</dcterms:modified>
  <cp:category/>
  <cp:version/>
  <cp:contentType/>
  <cp:contentStatus/>
</cp:coreProperties>
</file>